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Markt/Pflanzliche Produkte/Obst_i/Tabellen/"/>
    </mc:Choice>
  </mc:AlternateContent>
  <xr:revisionPtr revIDLastSave="0" documentId="13_ncr:1_{E48B238C-DFD4-C443-9DB1-47033E568787}" xr6:coauthVersionLast="47" xr6:coauthVersionMax="47" xr10:uidLastSave="{00000000-0000-0000-0000-000000000000}"/>
  <bookViews>
    <workbookView xWindow="0" yWindow="500" windowWidth="29040" windowHeight="22700" tabRatio="640" xr2:uid="{00000000-000D-0000-FFFF-FFFF00000000}"/>
  </bookViews>
  <sheets>
    <sheet name="Tab9" sheetId="1" r:id="rId1"/>
  </sheets>
  <definedNames>
    <definedName name="_xlnm.Print_Area" localSheetId="0">'Tab9'!$A$1:$A$52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P41" i="1"/>
  <c r="Q40" i="1"/>
  <c r="P40" i="1"/>
  <c r="Q39" i="1"/>
  <c r="P39" i="1"/>
  <c r="Q38" i="1"/>
  <c r="P38" i="1"/>
  <c r="Q37" i="1"/>
  <c r="P37" i="1"/>
  <c r="P7" i="1"/>
  <c r="P12" i="1"/>
  <c r="P11" i="1"/>
  <c r="P10" i="1"/>
  <c r="P9" i="1"/>
  <c r="P8" i="1"/>
  <c r="Q12" i="1"/>
  <c r="Q11" i="1"/>
  <c r="Q10" i="1"/>
  <c r="Q9" i="1"/>
  <c r="Q8" i="1"/>
  <c r="Q7" i="1"/>
  <c r="Q20" i="1"/>
  <c r="Q19" i="1"/>
  <c r="Q18" i="1"/>
  <c r="Q17" i="1"/>
  <c r="Q16" i="1"/>
  <c r="Q15" i="1"/>
  <c r="Q14" i="1"/>
  <c r="Q23" i="1"/>
  <c r="Q29" i="1"/>
  <c r="Q28" i="1"/>
  <c r="Q27" i="1"/>
  <c r="Q26" i="1"/>
  <c r="Q25" i="1"/>
  <c r="Q32" i="1"/>
  <c r="Q31" i="1"/>
  <c r="Q35" i="1"/>
  <c r="Q34" i="1"/>
  <c r="Q45" i="1"/>
  <c r="Q44" i="1"/>
  <c r="Q43" i="1"/>
  <c r="Q42" i="1"/>
  <c r="Q53" i="1"/>
  <c r="Q52" i="1"/>
  <c r="Q51" i="1"/>
  <c r="Q50" i="1"/>
  <c r="Q49" i="1"/>
  <c r="Q48" i="1"/>
  <c r="Q47" i="1"/>
  <c r="Q56" i="1"/>
  <c r="P14" i="1"/>
  <c r="P16" i="1"/>
  <c r="P20" i="1"/>
  <c r="P23" i="1"/>
  <c r="P29" i="1"/>
  <c r="P28" i="1"/>
  <c r="P27" i="1"/>
  <c r="P26" i="1"/>
  <c r="P25" i="1"/>
  <c r="P32" i="1"/>
  <c r="P31" i="1"/>
  <c r="P35" i="1"/>
  <c r="P34" i="1"/>
  <c r="P45" i="1"/>
  <c r="P44" i="1"/>
  <c r="P43" i="1"/>
  <c r="P42" i="1"/>
  <c r="P48" i="1"/>
  <c r="P47" i="1"/>
  <c r="P53" i="1"/>
  <c r="P52" i="1"/>
  <c r="P51" i="1"/>
  <c r="P50" i="1"/>
  <c r="P56" i="1"/>
  <c r="Q55" i="1"/>
  <c r="P55" i="1"/>
</calcChain>
</file>

<file path=xl/sharedStrings.xml><?xml version="1.0" encoding="utf-8"?>
<sst xmlns="http://schemas.openxmlformats.org/spreadsheetml/2006/main" count="113" uniqueCount="81">
  <si>
    <t>%</t>
  </si>
  <si>
    <t>t</t>
  </si>
  <si>
    <t>2000/02</t>
  </si>
  <si>
    <t>Commercio estero</t>
  </si>
  <si>
    <t>Prodotto</t>
  </si>
  <si>
    <t>Importazioni</t>
  </si>
  <si>
    <t>Latte e latticini</t>
  </si>
  <si>
    <t>Latte</t>
  </si>
  <si>
    <t xml:space="preserve">Yogurt </t>
  </si>
  <si>
    <t>Panna</t>
  </si>
  <si>
    <t>Burro</t>
  </si>
  <si>
    <t>Latte in povere</t>
  </si>
  <si>
    <t>Formaggio e ricotta, fondu pronta esclusa</t>
  </si>
  <si>
    <t>Carne di manzo</t>
  </si>
  <si>
    <t>Carne di vitello</t>
  </si>
  <si>
    <t>Carne suina</t>
  </si>
  <si>
    <t>Carne ovina</t>
  </si>
  <si>
    <t>Carne equina</t>
  </si>
  <si>
    <t>Carne caprina</t>
  </si>
  <si>
    <r>
      <t>Pollame</t>
    </r>
    <r>
      <rPr>
        <vertAlign val="superscript"/>
        <sz val="8"/>
        <rFont val="Calibri"/>
        <family val="2"/>
      </rPr>
      <t xml:space="preserve"> 4</t>
    </r>
  </si>
  <si>
    <r>
      <t xml:space="preserve">Carne, uova e pesce </t>
    </r>
    <r>
      <rPr>
        <b/>
        <vertAlign val="superscript"/>
        <sz val="8"/>
        <rFont val="Calibri"/>
        <family val="2"/>
      </rPr>
      <t xml:space="preserve">5  </t>
    </r>
    <r>
      <rPr>
        <b/>
        <sz val="8"/>
        <rFont val="Calibri"/>
        <family val="2"/>
      </rPr>
      <t xml:space="preserve">             </t>
    </r>
  </si>
  <si>
    <r>
      <t>Sottoprodotti della mecellazione</t>
    </r>
    <r>
      <rPr>
        <vertAlign val="superscript"/>
        <sz val="8"/>
        <rFont val="Calibri"/>
        <family val="2"/>
      </rPr>
      <t xml:space="preserve"> 3</t>
    </r>
  </si>
  <si>
    <t>Pesce, crostacei e molluschi</t>
  </si>
  <si>
    <t>Cereali</t>
  </si>
  <si>
    <t>Frumento</t>
  </si>
  <si>
    <t xml:space="preserve">Segale 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</si>
  <si>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</si>
  <si>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</si>
  <si>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</si>
  <si>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</si>
  <si>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</si>
  <si>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</si>
  <si>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</si>
  <si>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</si>
  <si>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</si>
  <si>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r>
      <t xml:space="preserve">Mele </t>
    </r>
    <r>
      <rPr>
        <vertAlign val="superscript"/>
        <sz val="8"/>
        <rFont val="Calibri"/>
        <family val="2"/>
      </rPr>
      <t>1,2</t>
    </r>
    <r>
      <rPr>
        <sz val="8"/>
        <rFont val="Calibri"/>
        <family val="2"/>
      </rPr>
      <t xml:space="preserve">    </t>
    </r>
  </si>
  <si>
    <r>
      <t xml:space="preserve">Pere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   </t>
    </r>
  </si>
  <si>
    <r>
      <t xml:space="preserve">Albicocche </t>
    </r>
    <r>
      <rPr>
        <vertAlign val="superscript"/>
        <sz val="8"/>
        <rFont val="Calibri"/>
        <family val="2"/>
      </rPr>
      <t xml:space="preserve">1,2   </t>
    </r>
    <r>
      <rPr>
        <sz val="8"/>
        <rFont val="Calibri"/>
        <family val="2"/>
      </rPr>
      <t xml:space="preserve">               </t>
    </r>
  </si>
  <si>
    <r>
      <t xml:space="preserve">Ciliegie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</t>
    </r>
  </si>
  <si>
    <r>
      <t xml:space="preserve">Prugne e susine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</t>
    </r>
  </si>
  <si>
    <t>Fragole</t>
  </si>
  <si>
    <t>Uva</t>
  </si>
  <si>
    <t>Agrumi</t>
  </si>
  <si>
    <t>Banane</t>
  </si>
  <si>
    <t xml:space="preserve">Verdure (fresche)                   </t>
  </si>
  <si>
    <t>Carote (incl. carote gialle)</t>
  </si>
  <si>
    <t>Cipolle (tutte)</t>
  </si>
  <si>
    <t>Sedano rapa</t>
  </si>
  <si>
    <t>Pomodori (tutti)</t>
  </si>
  <si>
    <t>Lattuga cappuccio (incl. foglia di quercia)</t>
  </si>
  <si>
    <t>Cavolfiore (tutti)</t>
  </si>
  <si>
    <t>Cetrioli (per insalata / nostrani)</t>
  </si>
  <si>
    <t>Vino (vino da tavola)</t>
  </si>
  <si>
    <t>Vino rosso (in hl)</t>
  </si>
  <si>
    <t>Vino bianco (in hl)</t>
  </si>
  <si>
    <r>
      <t>1</t>
    </r>
    <r>
      <rPr>
        <sz val="7"/>
        <rFont val="Calibri"/>
        <family val="2"/>
      </rPr>
      <t xml:space="preserve"> Media degli anni 2000/03</t>
    </r>
  </si>
  <si>
    <r>
      <t xml:space="preserve">4 </t>
    </r>
    <r>
      <rPr>
        <sz val="7"/>
        <rFont val="Calibri"/>
        <family val="2"/>
      </rPr>
      <t>dal 2012 peso alla vendita</t>
    </r>
  </si>
  <si>
    <r>
      <t>5</t>
    </r>
    <r>
      <rPr>
        <sz val="7"/>
        <rFont val="Calibri"/>
        <family val="2"/>
      </rPr>
      <t xml:space="preserve"> dal 2014 nuova fonte a causa della ripartizione delle linee della tariffa doganale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</si>
  <si>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dal 2014 cambiamento metodologico: uova in milioni di pezzi invece di tonnellate, perciò nessun paragone 2000/03</t>
    </r>
  </si>
  <si>
    <t>Fonti:</t>
  </si>
  <si>
    <t>Zucchero: réservesuisse</t>
  </si>
  <si>
    <t>Esportaz.</t>
  </si>
  <si>
    <t>–</t>
  </si>
  <si>
    <t>2000/02 –</t>
  </si>
  <si>
    <r>
      <t>Uova (mio. pezzi dal 2014)</t>
    </r>
    <r>
      <rPr>
        <sz val="5"/>
        <rFont val="Calibri"/>
        <family val="2"/>
      </rPr>
      <t xml:space="preserve"> </t>
    </r>
    <r>
      <rPr>
        <vertAlign val="superscript"/>
        <sz val="8"/>
        <rFont val="Calibri"/>
        <family val="2"/>
      </rPr>
      <t>6</t>
    </r>
  </si>
  <si>
    <t>-</t>
  </si>
  <si>
    <t>* provvisorio</t>
  </si>
  <si>
    <r>
      <t xml:space="preserve">3 </t>
    </r>
    <r>
      <rPr>
        <sz val="7"/>
        <rFont val="Calibri"/>
        <family val="2"/>
      </rPr>
      <t>Voce di tariffa 0206</t>
    </r>
  </si>
  <si>
    <t>Latte e latticini, carne, sottoprodotti della macellazione, uova, cereali, patate, semi oleosi (1201 – 1207), Oli e grassi vegetali (1507 – 1515), vino: DGD, dal 2014 carne e sottoprodotti della macellazione: Proviande, uova: Aviforum, latticini: TSM, Unione Svizzera dei Contadini</t>
  </si>
  <si>
    <r>
      <t xml:space="preserve">2 </t>
    </r>
    <r>
      <rPr>
        <sz val="7"/>
        <rFont val="Calibri"/>
        <family val="2"/>
      </rPr>
      <t>Variazione 2000/03 – 2019/22</t>
    </r>
  </si>
  <si>
    <t>Frutta e verdura: statistica del commercio estero svizzero dell’Ufficio federale della dogana e della sicurezza dei confini (UDSC)</t>
  </si>
  <si>
    <t>1 377</t>
  </si>
  <si>
    <t>25 694</t>
  </si>
  <si>
    <t>4 935</t>
  </si>
  <si>
    <t>8 418</t>
  </si>
  <si>
    <t>1 559</t>
  </si>
  <si>
    <t>1 940</t>
  </si>
  <si>
    <t>9 092</t>
  </si>
  <si>
    <t>72 585</t>
  </si>
  <si>
    <t>73 098</t>
  </si>
  <si>
    <t>2020/22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</si>
</sst>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\ ###\ ##0"/>
    <numFmt numFmtId="166" formatCode="0.0"/>
    <numFmt numFmtId="167" formatCode="0.0%"/>
  </numFmts>
  <fonts count="14">
    <font>
      <sz val="10"/>
      <name val="Arial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b/>
      <vertAlign val="superscript"/>
      <sz val="8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5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  <fill>
      <patternFill patternType="solid">
        <fgColor rgb="FFECA08C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/>
  </cellStyleXfs>
  <cellXfs count="64">
    <xf numFmtId="0" fontId="0" fillId="0" borderId="0" xfId="0"/>
    <xf numFmtId="0" fontId="2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165" fontId="2" fillId="0" borderId="2" xfId="2" applyNumberFormat="1" applyFont="1" applyFill="1" applyBorder="1" applyAlignment="1">
      <alignment vertical="center"/>
    </xf>
    <xf numFmtId="165" fontId="2" fillId="0" borderId="0" xfId="0" applyNumberFormat="1" applyFont="1" applyAlignment="1">
      <alignment horizontal="right" vertical="center"/>
    </xf>
    <xf numFmtId="166" fontId="2" fillId="0" borderId="0" xfId="2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0" fontId="1" fillId="2" borderId="1" xfId="2" applyBorder="1" applyAlignment="1">
      <alignment vertical="center"/>
    </xf>
    <xf numFmtId="0" fontId="1" fillId="2" borderId="0" xfId="2" applyBorder="1" applyAlignment="1">
      <alignment vertical="center"/>
    </xf>
    <xf numFmtId="0" fontId="1" fillId="2" borderId="0" xfId="2" applyBorder="1" applyAlignment="1">
      <alignment horizontal="right" vertical="center"/>
    </xf>
    <xf numFmtId="0" fontId="1" fillId="2" borderId="2" xfId="2" applyBorder="1" applyAlignment="1">
      <alignment vertical="center"/>
    </xf>
    <xf numFmtId="164" fontId="1" fillId="2" borderId="2" xfId="1" applyNumberFormat="1" applyBorder="1" applyAlignment="1">
      <alignment horizontal="right" vertical="center"/>
    </xf>
    <xf numFmtId="0" fontId="1" fillId="3" borderId="0" xfId="2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166" fontId="2" fillId="3" borderId="0" xfId="2" applyNumberFormat="1" applyFont="1" applyFill="1" applyBorder="1" applyAlignment="1">
      <alignment vertical="center"/>
    </xf>
    <xf numFmtId="165" fontId="2" fillId="0" borderId="0" xfId="3" applyNumberFormat="1" applyFont="1" applyFill="1" applyBorder="1" applyAlignment="1">
      <alignment vertical="center"/>
    </xf>
    <xf numFmtId="165" fontId="2" fillId="0" borderId="0" xfId="3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vertical="center"/>
    </xf>
    <xf numFmtId="165" fontId="9" fillId="0" borderId="0" xfId="3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0" xfId="2" applyFont="1" applyFill="1" applyBorder="1" applyAlignment="1">
      <alignment horizontal="right" vertical="center"/>
    </xf>
    <xf numFmtId="166" fontId="2" fillId="3" borderId="0" xfId="2" applyNumberFormat="1" applyFont="1" applyFill="1" applyBorder="1" applyAlignment="1">
      <alignment horizontal="right" vertical="center"/>
    </xf>
    <xf numFmtId="165" fontId="2" fillId="3" borderId="0" xfId="2" applyNumberFormat="1" applyFont="1" applyFill="1" applyBorder="1" applyAlignment="1">
      <alignment vertical="center"/>
    </xf>
    <xf numFmtId="165" fontId="2" fillId="0" borderId="0" xfId="4" applyNumberFormat="1" applyFont="1" applyAlignment="1">
      <alignment vertical="center"/>
    </xf>
    <xf numFmtId="165" fontId="2" fillId="0" borderId="0" xfId="4" applyNumberFormat="1" applyFont="1" applyAlignment="1">
      <alignment horizontal="right" vertical="center"/>
    </xf>
    <xf numFmtId="166" fontId="2" fillId="0" borderId="0" xfId="4" applyNumberFormat="1" applyFont="1" applyAlignment="1">
      <alignment horizontal="right" vertical="center"/>
    </xf>
    <xf numFmtId="166" fontId="1" fillId="2" borderId="2" xfId="1" applyNumberForma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0" xfId="4" quotePrefix="1" applyNumberFormat="1" applyFont="1" applyAlignment="1">
      <alignment horizontal="right" vertical="center"/>
    </xf>
    <xf numFmtId="10" fontId="13" fillId="0" borderId="0" xfId="4" applyNumberFormat="1" applyFont="1" applyAlignment="1">
      <alignment vertical="center"/>
    </xf>
    <xf numFmtId="167" fontId="13" fillId="0" borderId="0" xfId="4" applyNumberFormat="1" applyFont="1" applyAlignment="1">
      <alignment vertical="center"/>
    </xf>
    <xf numFmtId="164" fontId="1" fillId="2" borderId="5" xfId="1" applyNumberFormat="1" applyBorder="1" applyAlignment="1">
      <alignment horizontal="right" vertical="center"/>
    </xf>
    <xf numFmtId="0" fontId="1" fillId="2" borderId="4" xfId="2" applyBorder="1" applyAlignment="1">
      <alignment horizontal="right" vertical="center"/>
    </xf>
    <xf numFmtId="0" fontId="1" fillId="2" borderId="7" xfId="2" applyBorder="1" applyAlignment="1">
      <alignment horizontal="right" vertical="center"/>
    </xf>
    <xf numFmtId="164" fontId="1" fillId="2" borderId="8" xfId="1" applyNumberFormat="1" applyBorder="1" applyAlignment="1">
      <alignment horizontal="right" vertical="center"/>
    </xf>
    <xf numFmtId="166" fontId="1" fillId="2" borderId="1" xfId="2" applyNumberFormat="1" applyFont="1" applyFill="1" applyBorder="1" applyAlignment="1">
      <alignment horizontal="center" vertical="center"/>
    </xf>
    <xf numFmtId="166" fontId="1" fillId="2" borderId="0" xfId="2" quotePrefix="1" applyNumberFormat="1" applyFont="1" applyFill="1" applyAlignment="1">
      <alignment horizontal="center" vertical="center"/>
    </xf>
    <xf numFmtId="166" fontId="11" fillId="2" borderId="0" xfId="2" quotePrefix="1" applyNumberFormat="1" applyFont="1" applyFill="1" applyAlignment="1">
      <alignment horizontal="center" vertical="center"/>
    </xf>
    <xf numFmtId="166" fontId="1" fillId="2" borderId="0" xfId="2" applyNumberFormat="1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0" xfId="1" quotePrefix="1" applyFont="1" applyFill="1" applyAlignment="1">
      <alignment horizontal="right" vertical="center"/>
    </xf>
    <xf numFmtId="0" fontId="1" fillId="2" borderId="4" xfId="1" quotePrefix="1" applyFont="1" applyFill="1" applyBorder="1" applyAlignment="1">
      <alignment horizontal="right" vertical="center"/>
    </xf>
    <xf numFmtId="0" fontId="1" fillId="2" borderId="0" xfId="2" applyFont="1" applyFill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2">
    <cellStyle name="Komma 10 2 5 2 2" xfId="4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X69"/>
  <sheetViews>
    <sheetView tabSelected="1" zoomScaleNormal="100" zoomScaleSheetLayoutView="75" zoomScalePageLayoutView="140" workbookViewId="0">
      <selection activeCell="S4" sqref="S4"/>
    </sheetView>
  </sheetViews>
  <sheetFormatPr baseColWidth="10" defaultColWidth="10.6640625" defaultRowHeight="12" customHeight="1"/>
  <cols>
    <col min="1" max="1" width="18.6640625" style="1" customWidth="1"/>
    <col min="2" max="2" width="6.6640625" style="1" bestFit="1" customWidth="1"/>
    <col min="3" max="3" width="8.5" style="1" customWidth="1"/>
    <col min="4" max="4" width="5.6640625" style="1" hidden="1" customWidth="1"/>
    <col min="5" max="7" width="7.5" style="1" hidden="1" customWidth="1"/>
    <col min="8" max="8" width="6.83203125" style="1" hidden="1" customWidth="1"/>
    <col min="9" max="9" width="9.5" style="1" hidden="1" customWidth="1"/>
    <col min="10" max="10" width="6.83203125" style="1" bestFit="1" customWidth="1"/>
    <col min="11" max="11" width="9.5" style="1" bestFit="1" customWidth="1"/>
    <col min="12" max="12" width="6.83203125" style="1" bestFit="1" customWidth="1"/>
    <col min="13" max="13" width="9.5" style="1" bestFit="1" customWidth="1"/>
    <col min="14" max="14" width="6.83203125" style="1" bestFit="1" customWidth="1"/>
    <col min="15" max="15" width="9.5" style="1" bestFit="1" customWidth="1"/>
    <col min="16" max="16" width="6.83203125" style="12" bestFit="1" customWidth="1"/>
    <col min="17" max="17" width="9.5" style="12" bestFit="1" customWidth="1"/>
    <col min="18" max="18" width="7.5" style="1" customWidth="1"/>
    <col min="19" max="19" width="13.5" style="1" bestFit="1" customWidth="1"/>
    <col min="20" max="16384" width="10.6640625" style="1"/>
  </cols>
  <sheetData>
    <row r="1" spans="1:19" ht="13.25" customHeight="1">
      <c r="A1" s="2" t="s">
        <v>3</v>
      </c>
      <c r="B1" s="2"/>
      <c r="C1" s="2"/>
      <c r="S1" s="45"/>
    </row>
    <row r="2" spans="1:19" ht="10.25" customHeight="1">
      <c r="A2" s="18" t="s">
        <v>4</v>
      </c>
      <c r="B2" s="59" t="s">
        <v>2</v>
      </c>
      <c r="C2" s="60"/>
      <c r="D2" s="61">
        <v>2017</v>
      </c>
      <c r="E2" s="61"/>
      <c r="F2" s="61">
        <v>2018</v>
      </c>
      <c r="G2" s="61"/>
      <c r="H2" s="61">
        <v>2019</v>
      </c>
      <c r="I2" s="61"/>
      <c r="J2" s="59">
        <v>2020</v>
      </c>
      <c r="K2" s="60"/>
      <c r="L2" s="62">
        <v>2021</v>
      </c>
      <c r="M2" s="63"/>
      <c r="N2" s="62">
        <v>2022</v>
      </c>
      <c r="O2" s="63"/>
      <c r="P2" s="50" t="s">
        <v>63</v>
      </c>
      <c r="Q2" s="50"/>
      <c r="S2" s="44"/>
    </row>
    <row r="3" spans="1:19" ht="10.25" customHeight="1">
      <c r="A3" s="19"/>
      <c r="B3" s="55"/>
      <c r="C3" s="56"/>
      <c r="D3" s="20"/>
      <c r="E3" s="20"/>
      <c r="F3" s="20"/>
      <c r="G3" s="20"/>
      <c r="H3" s="20"/>
      <c r="I3" s="20"/>
      <c r="J3" s="20"/>
      <c r="K3" s="47"/>
      <c r="L3" s="48"/>
      <c r="M3" s="47"/>
      <c r="N3" s="48"/>
      <c r="O3" s="47"/>
      <c r="P3" s="51" t="s">
        <v>80</v>
      </c>
      <c r="Q3" s="52"/>
    </row>
    <row r="4" spans="1:19" ht="10.25" customHeight="1">
      <c r="A4" s="19"/>
      <c r="B4" s="57" t="s">
        <v>1</v>
      </c>
      <c r="C4" s="58"/>
      <c r="D4" s="54" t="s">
        <v>1</v>
      </c>
      <c r="E4" s="54"/>
      <c r="F4" s="54" t="s">
        <v>1</v>
      </c>
      <c r="G4" s="54"/>
      <c r="H4" s="54" t="s">
        <v>1</v>
      </c>
      <c r="I4" s="54"/>
      <c r="J4" s="57" t="s">
        <v>1</v>
      </c>
      <c r="K4" s="58"/>
      <c r="L4" s="57" t="s">
        <v>1</v>
      </c>
      <c r="M4" s="58"/>
      <c r="N4" s="57" t="s">
        <v>1</v>
      </c>
      <c r="O4" s="58"/>
      <c r="P4" s="53" t="s">
        <v>0</v>
      </c>
      <c r="Q4" s="53"/>
    </row>
    <row r="5" spans="1:19" ht="10.25" customHeight="1">
      <c r="A5" s="21"/>
      <c r="B5" s="22" t="s">
        <v>61</v>
      </c>
      <c r="C5" s="46" t="s">
        <v>5</v>
      </c>
      <c r="D5" s="22" t="s">
        <v>61</v>
      </c>
      <c r="E5" s="22" t="s">
        <v>5</v>
      </c>
      <c r="F5" s="22" t="s">
        <v>61</v>
      </c>
      <c r="G5" s="22" t="s">
        <v>5</v>
      </c>
      <c r="H5" s="22" t="s">
        <v>61</v>
      </c>
      <c r="I5" s="22" t="s">
        <v>5</v>
      </c>
      <c r="J5" s="22" t="s">
        <v>61</v>
      </c>
      <c r="K5" s="46" t="s">
        <v>5</v>
      </c>
      <c r="L5" s="49" t="s">
        <v>61</v>
      </c>
      <c r="M5" s="46" t="s">
        <v>5</v>
      </c>
      <c r="N5" s="49" t="s">
        <v>61</v>
      </c>
      <c r="O5" s="46" t="s">
        <v>5</v>
      </c>
      <c r="P5" s="40" t="s">
        <v>61</v>
      </c>
      <c r="Q5" s="40" t="s">
        <v>5</v>
      </c>
    </row>
    <row r="6" spans="1:19" ht="10.25" customHeight="1">
      <c r="A6" s="23" t="s">
        <v>6</v>
      </c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</row>
    <row r="7" spans="1:19" ht="10.25" customHeight="1">
      <c r="A7" s="1" t="s">
        <v>7</v>
      </c>
      <c r="B7" s="4">
        <v>19</v>
      </c>
      <c r="C7" s="4">
        <v>22919.333333333332</v>
      </c>
      <c r="D7" s="26">
        <v>2993</v>
      </c>
      <c r="E7" s="26">
        <v>24921</v>
      </c>
      <c r="F7" s="26">
        <v>2964</v>
      </c>
      <c r="G7" s="26">
        <v>24986</v>
      </c>
      <c r="H7" s="26">
        <v>3194</v>
      </c>
      <c r="I7" s="26">
        <v>23764</v>
      </c>
      <c r="J7" s="37">
        <v>2805</v>
      </c>
      <c r="K7" s="37">
        <v>25501</v>
      </c>
      <c r="L7" s="37">
        <v>2685</v>
      </c>
      <c r="M7" s="37">
        <v>27162</v>
      </c>
      <c r="N7" s="38" t="s">
        <v>71</v>
      </c>
      <c r="O7" s="38" t="s">
        <v>72</v>
      </c>
      <c r="P7" s="41">
        <f>100/B7*AVERAGE(J7,L7,N7)-100</f>
        <v>14347.368421052633</v>
      </c>
      <c r="Q7" s="41">
        <f t="shared" ref="Q7:Q12" si="0">100/C7*AVERAGE(K7,M7,O7)-100</f>
        <v>14.887722155967325</v>
      </c>
      <c r="R7" s="16"/>
      <c r="S7" s="16"/>
    </row>
    <row r="8" spans="1:19" ht="10.25" customHeight="1">
      <c r="A8" s="1" t="s">
        <v>8</v>
      </c>
      <c r="B8" s="4">
        <v>3494.3333333333335</v>
      </c>
      <c r="C8" s="4">
        <v>148</v>
      </c>
      <c r="D8" s="26">
        <v>4521</v>
      </c>
      <c r="E8" s="26">
        <v>10083</v>
      </c>
      <c r="F8" s="26">
        <v>4236</v>
      </c>
      <c r="G8" s="26">
        <v>9508</v>
      </c>
      <c r="H8" s="26">
        <v>4741</v>
      </c>
      <c r="I8" s="26">
        <v>9149</v>
      </c>
      <c r="J8" s="37">
        <v>4543</v>
      </c>
      <c r="K8" s="37">
        <v>9700</v>
      </c>
      <c r="L8" s="37">
        <v>4310</v>
      </c>
      <c r="M8" s="37">
        <v>8853</v>
      </c>
      <c r="N8" s="38" t="s">
        <v>73</v>
      </c>
      <c r="O8" s="38" t="s">
        <v>74</v>
      </c>
      <c r="P8" s="41">
        <f t="shared" ref="P8:P12" si="1">100/B8*AVERAGE(J8,L8,N8)-100</f>
        <v>26.676523895831352</v>
      </c>
      <c r="Q8" s="41">
        <f t="shared" si="0"/>
        <v>6167.905405405405</v>
      </c>
      <c r="R8" s="16"/>
      <c r="S8" s="16"/>
    </row>
    <row r="9" spans="1:19" ht="10.25" customHeight="1">
      <c r="A9" s="1" t="s">
        <v>9</v>
      </c>
      <c r="B9" s="4">
        <v>918.33333333333337</v>
      </c>
      <c r="C9" s="4">
        <v>246.33333333333334</v>
      </c>
      <c r="D9" s="26">
        <v>2862</v>
      </c>
      <c r="E9" s="26">
        <v>1286</v>
      </c>
      <c r="F9" s="26">
        <v>1369</v>
      </c>
      <c r="G9" s="26">
        <v>1426</v>
      </c>
      <c r="H9" s="26">
        <v>1656</v>
      </c>
      <c r="I9" s="26">
        <v>1767</v>
      </c>
      <c r="J9" s="37">
        <v>1636</v>
      </c>
      <c r="K9" s="37">
        <v>1317</v>
      </c>
      <c r="L9" s="37">
        <v>1483</v>
      </c>
      <c r="M9" s="37">
        <v>1521</v>
      </c>
      <c r="N9" s="38" t="s">
        <v>75</v>
      </c>
      <c r="O9" s="38" t="s">
        <v>76</v>
      </c>
      <c r="P9" s="41">
        <f t="shared" si="1"/>
        <v>69.818511796733219</v>
      </c>
      <c r="Q9" s="41">
        <f t="shared" si="0"/>
        <v>476.04871447902565</v>
      </c>
      <c r="R9" s="16"/>
      <c r="S9" s="16"/>
    </row>
    <row r="10" spans="1:19" ht="10.25" customHeight="1">
      <c r="A10" s="1" t="s">
        <v>10</v>
      </c>
      <c r="B10" s="4">
        <v>447.33333333333331</v>
      </c>
      <c r="C10" s="4">
        <v>4960.333333333333</v>
      </c>
      <c r="D10" s="26">
        <v>1865</v>
      </c>
      <c r="E10" s="26">
        <v>78</v>
      </c>
      <c r="F10" s="26">
        <v>779</v>
      </c>
      <c r="G10" s="26">
        <v>75</v>
      </c>
      <c r="H10" s="26">
        <v>329</v>
      </c>
      <c r="I10" s="26">
        <v>294</v>
      </c>
      <c r="J10" s="37">
        <v>369</v>
      </c>
      <c r="K10" s="37">
        <v>6548</v>
      </c>
      <c r="L10" s="37">
        <v>152</v>
      </c>
      <c r="M10" s="37">
        <v>4311</v>
      </c>
      <c r="N10" s="37">
        <v>19</v>
      </c>
      <c r="O10" s="38" t="s">
        <v>77</v>
      </c>
      <c r="P10" s="41">
        <f t="shared" si="1"/>
        <v>-59.761549925484353</v>
      </c>
      <c r="Q10" s="41">
        <f t="shared" si="0"/>
        <v>9.4583697332168555</v>
      </c>
      <c r="R10" s="16"/>
      <c r="S10" s="16"/>
    </row>
    <row r="11" spans="1:19" ht="10.25" customHeight="1">
      <c r="A11" s="1" t="s">
        <v>11</v>
      </c>
      <c r="B11" s="4">
        <v>11688.333333333334</v>
      </c>
      <c r="C11" s="4">
        <v>1075.6666666666667</v>
      </c>
      <c r="D11" s="30">
        <v>8233</v>
      </c>
      <c r="E11" s="26">
        <v>1155</v>
      </c>
      <c r="F11" s="30">
        <v>11571</v>
      </c>
      <c r="G11" s="26">
        <v>1152</v>
      </c>
      <c r="H11" s="26">
        <v>12353</v>
      </c>
      <c r="I11" s="26">
        <v>1034</v>
      </c>
      <c r="J11" s="37">
        <v>9263</v>
      </c>
      <c r="K11" s="37">
        <v>2350</v>
      </c>
      <c r="L11" s="37">
        <v>10875</v>
      </c>
      <c r="M11" s="37">
        <v>1563</v>
      </c>
      <c r="N11" s="37">
        <v>5964</v>
      </c>
      <c r="O11" s="38">
        <v>1623</v>
      </c>
      <c r="P11" s="41">
        <f t="shared" si="1"/>
        <v>-25.561100812776274</v>
      </c>
      <c r="Q11" s="41">
        <f t="shared" si="0"/>
        <v>71.552525565540719</v>
      </c>
      <c r="R11" s="16"/>
      <c r="S11" s="16"/>
    </row>
    <row r="12" spans="1:19" ht="20" customHeight="1">
      <c r="A12" s="9" t="s">
        <v>12</v>
      </c>
      <c r="B12" s="4">
        <v>52295.333333333336</v>
      </c>
      <c r="C12" s="4">
        <v>31087</v>
      </c>
      <c r="D12" s="26">
        <v>67178</v>
      </c>
      <c r="E12" s="26">
        <v>60634</v>
      </c>
      <c r="F12" s="26">
        <v>68351</v>
      </c>
      <c r="G12" s="26">
        <v>62366</v>
      </c>
      <c r="H12" s="26">
        <v>71290</v>
      </c>
      <c r="I12" s="26">
        <v>64136</v>
      </c>
      <c r="J12" s="37">
        <v>72300</v>
      </c>
      <c r="K12" s="37">
        <v>71699</v>
      </c>
      <c r="L12" s="37">
        <v>77779</v>
      </c>
      <c r="M12" s="37">
        <v>75794</v>
      </c>
      <c r="N12" s="38" t="s">
        <v>78</v>
      </c>
      <c r="O12" s="38" t="s">
        <v>79</v>
      </c>
      <c r="P12" s="41">
        <f t="shared" si="1"/>
        <v>43.49177109493516</v>
      </c>
      <c r="Q12" s="41">
        <f t="shared" si="0"/>
        <v>137.22617171164794</v>
      </c>
      <c r="R12" s="16"/>
      <c r="S12" s="16"/>
    </row>
    <row r="13" spans="1:19" ht="10.25" customHeight="1">
      <c r="A13" s="23" t="s">
        <v>20</v>
      </c>
      <c r="B13" s="23"/>
      <c r="C13" s="23"/>
      <c r="D13" s="24"/>
      <c r="E13" s="24"/>
      <c r="F13" s="2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16"/>
      <c r="S13" s="16"/>
    </row>
    <row r="14" spans="1:19" ht="10.25" customHeight="1">
      <c r="A14" s="1" t="s">
        <v>13</v>
      </c>
      <c r="B14" s="4">
        <v>876.33333333333337</v>
      </c>
      <c r="C14" s="4">
        <v>7849</v>
      </c>
      <c r="D14" s="26">
        <v>4529</v>
      </c>
      <c r="E14" s="27">
        <v>22579</v>
      </c>
      <c r="F14" s="27">
        <v>5252</v>
      </c>
      <c r="G14" s="27">
        <v>20793</v>
      </c>
      <c r="H14" s="27">
        <v>5021</v>
      </c>
      <c r="I14" s="27">
        <v>21616</v>
      </c>
      <c r="J14" s="38">
        <v>5119</v>
      </c>
      <c r="K14" s="38">
        <v>24506</v>
      </c>
      <c r="L14" s="38">
        <v>6200</v>
      </c>
      <c r="M14" s="38">
        <v>26853</v>
      </c>
      <c r="N14" s="38">
        <v>5507</v>
      </c>
      <c r="O14" s="38">
        <v>23065</v>
      </c>
      <c r="P14" s="41">
        <f>100/B14*AVERAGE(J14,L14,N14)-100</f>
        <v>540.01521491061237</v>
      </c>
      <c r="Q14" s="41">
        <f t="shared" ref="Q14:Q20" si="2">100/C14*AVERAGE(K14,M14,O14)-100</f>
        <v>216.06574085870812</v>
      </c>
      <c r="R14" s="16"/>
      <c r="S14" s="16"/>
    </row>
    <row r="15" spans="1:19" ht="10.25" customHeight="1">
      <c r="A15" s="1" t="s">
        <v>14</v>
      </c>
      <c r="B15" s="4">
        <v>0</v>
      </c>
      <c r="C15" s="4">
        <v>1114.6666666666667</v>
      </c>
      <c r="D15" s="31">
        <v>18</v>
      </c>
      <c r="E15" s="27">
        <v>753</v>
      </c>
      <c r="F15" s="29">
        <v>10</v>
      </c>
      <c r="G15" s="27">
        <v>631</v>
      </c>
      <c r="H15" s="27">
        <v>2</v>
      </c>
      <c r="I15" s="27">
        <v>514</v>
      </c>
      <c r="J15" s="38">
        <v>2</v>
      </c>
      <c r="K15" s="38">
        <v>580</v>
      </c>
      <c r="L15" s="38">
        <v>3</v>
      </c>
      <c r="M15" s="38">
        <v>673</v>
      </c>
      <c r="N15" s="38">
        <v>1</v>
      </c>
      <c r="O15" s="38">
        <v>767</v>
      </c>
      <c r="P15" s="39" t="s">
        <v>65</v>
      </c>
      <c r="Q15" s="41">
        <f t="shared" si="2"/>
        <v>-39.593301435406701</v>
      </c>
      <c r="R15" s="16"/>
      <c r="S15" s="16"/>
    </row>
    <row r="16" spans="1:19" ht="10.25" customHeight="1">
      <c r="A16" s="1" t="s">
        <v>15</v>
      </c>
      <c r="B16" s="4">
        <v>249</v>
      </c>
      <c r="C16" s="4">
        <v>9753.3333333333339</v>
      </c>
      <c r="D16" s="26">
        <v>2716</v>
      </c>
      <c r="E16" s="27">
        <v>9948</v>
      </c>
      <c r="F16" s="27">
        <v>1441</v>
      </c>
      <c r="G16" s="27">
        <v>9812</v>
      </c>
      <c r="H16" s="27">
        <v>1589</v>
      </c>
      <c r="I16" s="27">
        <v>14954</v>
      </c>
      <c r="J16" s="38">
        <v>2577</v>
      </c>
      <c r="K16" s="38">
        <v>16004</v>
      </c>
      <c r="L16" s="38">
        <v>3189</v>
      </c>
      <c r="M16" s="38">
        <v>14223</v>
      </c>
      <c r="N16" s="38">
        <v>4488</v>
      </c>
      <c r="O16" s="38">
        <v>11690</v>
      </c>
      <c r="P16" s="41">
        <f>100/B16*AVERAGE(J16,L16,N16)-100</f>
        <v>1272.6907630522089</v>
      </c>
      <c r="Q16" s="41">
        <f t="shared" si="2"/>
        <v>43.257006151743013</v>
      </c>
      <c r="R16" s="16"/>
      <c r="S16" s="16"/>
    </row>
    <row r="17" spans="1:20" ht="10.25" customHeight="1">
      <c r="A17" s="1" t="s">
        <v>16</v>
      </c>
      <c r="B17" s="4">
        <v>0</v>
      </c>
      <c r="C17" s="4">
        <v>6940</v>
      </c>
      <c r="D17" s="31">
        <v>2</v>
      </c>
      <c r="E17" s="27">
        <v>6295</v>
      </c>
      <c r="F17" s="29">
        <v>13</v>
      </c>
      <c r="G17" s="27">
        <v>5791</v>
      </c>
      <c r="H17" s="27">
        <v>10</v>
      </c>
      <c r="I17" s="27">
        <v>5231</v>
      </c>
      <c r="J17" s="38">
        <v>1</v>
      </c>
      <c r="K17" s="38">
        <v>5876</v>
      </c>
      <c r="L17" s="38">
        <v>1</v>
      </c>
      <c r="M17" s="38">
        <v>5658</v>
      </c>
      <c r="N17" s="38">
        <v>1</v>
      </c>
      <c r="O17" s="38">
        <v>5193</v>
      </c>
      <c r="P17" s="39" t="s">
        <v>65</v>
      </c>
      <c r="Q17" s="41">
        <f t="shared" si="2"/>
        <v>-19.658981748318922</v>
      </c>
      <c r="R17" s="16"/>
      <c r="S17" s="16"/>
    </row>
    <row r="18" spans="1:20" ht="10.25" customHeight="1">
      <c r="A18" s="1" t="s">
        <v>18</v>
      </c>
      <c r="B18" s="4">
        <v>0</v>
      </c>
      <c r="C18" s="4">
        <v>358.66666666666669</v>
      </c>
      <c r="D18" s="31">
        <v>0</v>
      </c>
      <c r="E18" s="27">
        <v>237</v>
      </c>
      <c r="F18" s="29">
        <v>0</v>
      </c>
      <c r="G18" s="27">
        <v>191</v>
      </c>
      <c r="H18" s="27">
        <v>0</v>
      </c>
      <c r="I18" s="27">
        <v>166</v>
      </c>
      <c r="J18" s="38">
        <v>0</v>
      </c>
      <c r="K18" s="38">
        <v>126</v>
      </c>
      <c r="L18" s="38">
        <v>0</v>
      </c>
      <c r="M18" s="38">
        <v>152</v>
      </c>
      <c r="N18" s="38">
        <v>0</v>
      </c>
      <c r="O18" s="38">
        <v>217</v>
      </c>
      <c r="P18" s="39" t="s">
        <v>65</v>
      </c>
      <c r="Q18" s="41">
        <f t="shared" si="2"/>
        <v>-53.996282527881043</v>
      </c>
      <c r="R18" s="16"/>
      <c r="S18" s="16"/>
      <c r="T18" s="17"/>
    </row>
    <row r="19" spans="1:20" ht="10.25" customHeight="1">
      <c r="A19" s="1" t="s">
        <v>17</v>
      </c>
      <c r="B19" s="4">
        <v>0</v>
      </c>
      <c r="C19" s="4">
        <v>4116.666666666667</v>
      </c>
      <c r="D19" s="31">
        <v>0</v>
      </c>
      <c r="E19" s="27">
        <v>2780</v>
      </c>
      <c r="F19" s="29">
        <v>0</v>
      </c>
      <c r="G19" s="27">
        <v>2583</v>
      </c>
      <c r="H19" s="27">
        <v>0</v>
      </c>
      <c r="I19" s="27">
        <v>2407</v>
      </c>
      <c r="J19" s="38">
        <v>1</v>
      </c>
      <c r="K19" s="38">
        <v>2267</v>
      </c>
      <c r="L19" s="38">
        <v>3</v>
      </c>
      <c r="M19" s="38">
        <v>2082</v>
      </c>
      <c r="N19" s="38">
        <v>0</v>
      </c>
      <c r="O19" s="38">
        <v>1956</v>
      </c>
      <c r="P19" s="39" t="s">
        <v>65</v>
      </c>
      <c r="Q19" s="41">
        <f t="shared" si="2"/>
        <v>-48.947368421052644</v>
      </c>
      <c r="R19" s="16"/>
      <c r="S19" s="16"/>
    </row>
    <row r="20" spans="1:20" ht="10.25" customHeight="1">
      <c r="A20" s="1" t="s">
        <v>19</v>
      </c>
      <c r="B20" s="4">
        <v>331.66666666666669</v>
      </c>
      <c r="C20" s="4">
        <v>42769.666666666664</v>
      </c>
      <c r="D20" s="26">
        <v>1726</v>
      </c>
      <c r="E20" s="27">
        <v>44313</v>
      </c>
      <c r="F20" s="27">
        <v>1597</v>
      </c>
      <c r="G20" s="27">
        <v>44780</v>
      </c>
      <c r="H20" s="27">
        <v>2043</v>
      </c>
      <c r="I20" s="27">
        <v>45179</v>
      </c>
      <c r="J20" s="38">
        <v>1545</v>
      </c>
      <c r="K20" s="38">
        <v>42438</v>
      </c>
      <c r="L20" s="38">
        <v>2040</v>
      </c>
      <c r="M20" s="38">
        <v>45296</v>
      </c>
      <c r="N20" s="38">
        <v>3191</v>
      </c>
      <c r="O20" s="38">
        <v>48162</v>
      </c>
      <c r="P20" s="41">
        <f>100/B20*AVERAGE(J20,L20,N20)-100</f>
        <v>581.00502512562798</v>
      </c>
      <c r="Q20" s="41">
        <f t="shared" si="2"/>
        <v>5.9130692313087962</v>
      </c>
      <c r="R20" s="16"/>
      <c r="S20" s="16"/>
    </row>
    <row r="21" spans="1:20" ht="10.25" customHeight="1">
      <c r="A21" s="1" t="s">
        <v>21</v>
      </c>
      <c r="B21" s="29" t="s">
        <v>62</v>
      </c>
      <c r="C21" s="29" t="s">
        <v>62</v>
      </c>
      <c r="D21" s="26">
        <v>20841</v>
      </c>
      <c r="E21" s="27">
        <v>14863</v>
      </c>
      <c r="F21" s="29">
        <v>19385</v>
      </c>
      <c r="G21" s="27">
        <v>201</v>
      </c>
      <c r="H21" s="27">
        <v>16734</v>
      </c>
      <c r="I21" s="27">
        <v>328</v>
      </c>
      <c r="J21" s="38">
        <v>15841</v>
      </c>
      <c r="K21" s="38">
        <v>21151</v>
      </c>
      <c r="L21" s="38">
        <v>15699</v>
      </c>
      <c r="M21" s="38">
        <v>22403</v>
      </c>
      <c r="N21" s="38">
        <v>15016</v>
      </c>
      <c r="O21" s="38">
        <v>20787</v>
      </c>
      <c r="P21" s="39" t="s">
        <v>65</v>
      </c>
      <c r="Q21" s="43" t="s">
        <v>65</v>
      </c>
      <c r="R21" s="16"/>
      <c r="S21" s="16"/>
    </row>
    <row r="22" spans="1:20" ht="10.25" customHeight="1">
      <c r="A22" s="1" t="s">
        <v>64</v>
      </c>
      <c r="B22" s="29" t="s">
        <v>62</v>
      </c>
      <c r="C22" s="29" t="s">
        <v>62</v>
      </c>
      <c r="D22" s="31">
        <v>0</v>
      </c>
      <c r="E22" s="27">
        <v>588</v>
      </c>
      <c r="F22" s="29">
        <v>0</v>
      </c>
      <c r="G22" s="27">
        <v>572</v>
      </c>
      <c r="H22" s="27">
        <v>0</v>
      </c>
      <c r="I22" s="27">
        <v>587</v>
      </c>
      <c r="J22" s="38">
        <v>0</v>
      </c>
      <c r="K22" s="38">
        <v>597</v>
      </c>
      <c r="L22" s="38">
        <v>0</v>
      </c>
      <c r="M22" s="38">
        <v>572</v>
      </c>
      <c r="N22" s="38">
        <v>0</v>
      </c>
      <c r="O22" s="38">
        <v>519</v>
      </c>
      <c r="P22" s="39" t="s">
        <v>65</v>
      </c>
      <c r="Q22" s="43" t="s">
        <v>65</v>
      </c>
      <c r="R22" s="16"/>
      <c r="S22" s="16"/>
    </row>
    <row r="23" spans="1:20" ht="10.25" customHeight="1">
      <c r="A23" s="1" t="s">
        <v>22</v>
      </c>
      <c r="B23" s="4">
        <v>83.333333333333329</v>
      </c>
      <c r="C23" s="4">
        <v>34758.666666666664</v>
      </c>
      <c r="D23" s="26">
        <v>290</v>
      </c>
      <c r="E23" s="27">
        <v>72403</v>
      </c>
      <c r="F23" s="27">
        <v>250</v>
      </c>
      <c r="G23" s="27">
        <v>73058</v>
      </c>
      <c r="H23" s="27">
        <v>490</v>
      </c>
      <c r="I23" s="27">
        <v>72120</v>
      </c>
      <c r="J23" s="38">
        <v>227</v>
      </c>
      <c r="K23" s="38">
        <v>75995</v>
      </c>
      <c r="L23" s="38">
        <v>209</v>
      </c>
      <c r="M23" s="38">
        <v>76198</v>
      </c>
      <c r="N23" s="38">
        <v>206</v>
      </c>
      <c r="O23" s="38">
        <v>77196</v>
      </c>
      <c r="P23" s="41">
        <f>100/B23*AVERAGE(J23,L23,N23)-100</f>
        <v>156.80000000000001</v>
      </c>
      <c r="Q23" s="41">
        <f>100/C23*AVERAGE(K23,M23,O23)-100</f>
        <v>119.9825463193832</v>
      </c>
      <c r="R23" s="16"/>
      <c r="S23" s="16"/>
    </row>
    <row r="24" spans="1:20" ht="10.25" customHeight="1">
      <c r="A24" s="23" t="s">
        <v>23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16"/>
      <c r="S24" s="16"/>
    </row>
    <row r="25" spans="1:20" ht="10.25" customHeight="1">
      <c r="A25" s="1" t="s">
        <v>24</v>
      </c>
      <c r="B25" s="4">
        <v>74.203000000000003</v>
      </c>
      <c r="C25" s="4">
        <v>284628.56766666664</v>
      </c>
      <c r="D25" s="5">
        <v>324</v>
      </c>
      <c r="E25" s="5">
        <v>527529</v>
      </c>
      <c r="F25" s="6">
        <v>265</v>
      </c>
      <c r="G25" s="6">
        <v>434735</v>
      </c>
      <c r="H25" s="6">
        <v>446</v>
      </c>
      <c r="I25" s="6">
        <v>391120</v>
      </c>
      <c r="J25" s="6">
        <v>508</v>
      </c>
      <c r="K25" s="6">
        <v>371380</v>
      </c>
      <c r="L25" s="6">
        <v>250</v>
      </c>
      <c r="M25" s="6">
        <v>427787</v>
      </c>
      <c r="N25" s="6">
        <v>113</v>
      </c>
      <c r="O25" s="6">
        <v>584082</v>
      </c>
      <c r="P25" s="41">
        <f t="shared" ref="P25:P29" si="3">100/B25*AVERAGE(J25,L25,N25)-100</f>
        <v>291.26899631191907</v>
      </c>
      <c r="Q25" s="41">
        <f t="shared" ref="Q25:Q29" si="4">100/C25*AVERAGE(K25,M25,O25)-100</f>
        <v>61.994631733516712</v>
      </c>
      <c r="R25" s="12"/>
      <c r="S25" s="12"/>
      <c r="T25" s="12"/>
    </row>
    <row r="26" spans="1:20" ht="10.25" customHeight="1">
      <c r="A26" s="1" t="s">
        <v>25</v>
      </c>
      <c r="B26" s="4">
        <v>0.98333333333333339</v>
      </c>
      <c r="C26" s="4">
        <v>7249.876666666667</v>
      </c>
      <c r="D26" s="5">
        <v>1</v>
      </c>
      <c r="E26" s="5">
        <v>2834</v>
      </c>
      <c r="F26" s="6">
        <v>0</v>
      </c>
      <c r="G26" s="6">
        <v>1776</v>
      </c>
      <c r="H26" s="6">
        <v>1</v>
      </c>
      <c r="I26" s="6">
        <v>2130</v>
      </c>
      <c r="J26" s="6">
        <v>11</v>
      </c>
      <c r="K26" s="6">
        <v>1474</v>
      </c>
      <c r="L26" s="6">
        <v>1</v>
      </c>
      <c r="M26" s="6">
        <v>2246</v>
      </c>
      <c r="N26" s="6">
        <v>4</v>
      </c>
      <c r="O26" s="6">
        <v>3005</v>
      </c>
      <c r="P26" s="41">
        <f t="shared" si="3"/>
        <v>442.37288135593212</v>
      </c>
      <c r="Q26" s="41">
        <f t="shared" si="4"/>
        <v>-69.079933773586035</v>
      </c>
      <c r="R26" s="12"/>
      <c r="S26" s="12"/>
      <c r="T26" s="12"/>
    </row>
    <row r="27" spans="1:20" ht="10.25" customHeight="1">
      <c r="A27" s="1" t="s">
        <v>26</v>
      </c>
      <c r="B27" s="4">
        <v>10.967999999999998</v>
      </c>
      <c r="C27" s="4">
        <v>52078.717666666664</v>
      </c>
      <c r="D27" s="5">
        <v>398</v>
      </c>
      <c r="E27" s="5">
        <v>74750</v>
      </c>
      <c r="F27" s="6">
        <v>576</v>
      </c>
      <c r="G27" s="6">
        <v>29801</v>
      </c>
      <c r="H27" s="6">
        <v>434</v>
      </c>
      <c r="I27" s="6">
        <v>49185</v>
      </c>
      <c r="J27" s="6">
        <v>799</v>
      </c>
      <c r="K27" s="6">
        <v>40892</v>
      </c>
      <c r="L27" s="6">
        <v>704</v>
      </c>
      <c r="M27" s="6">
        <v>56121</v>
      </c>
      <c r="N27" s="6">
        <v>684</v>
      </c>
      <c r="O27" s="6">
        <v>83437</v>
      </c>
      <c r="P27" s="41">
        <f t="shared" si="3"/>
        <v>6546.6083150984696</v>
      </c>
      <c r="Q27" s="41">
        <f t="shared" si="4"/>
        <v>15.498235546032689</v>
      </c>
      <c r="R27" s="12"/>
      <c r="S27" s="12"/>
      <c r="T27" s="12"/>
    </row>
    <row r="28" spans="1:20" ht="10.25" customHeight="1">
      <c r="A28" s="1" t="s">
        <v>27</v>
      </c>
      <c r="B28" s="4">
        <v>5540.0666666666666</v>
      </c>
      <c r="C28" s="4">
        <v>50469.21433333333</v>
      </c>
      <c r="D28" s="5">
        <v>33</v>
      </c>
      <c r="E28" s="5">
        <v>48915</v>
      </c>
      <c r="F28" s="6">
        <v>6</v>
      </c>
      <c r="G28" s="6">
        <v>53050</v>
      </c>
      <c r="H28" s="6">
        <v>9</v>
      </c>
      <c r="I28" s="6">
        <v>55187</v>
      </c>
      <c r="J28" s="6">
        <v>5</v>
      </c>
      <c r="K28" s="6">
        <v>48493</v>
      </c>
      <c r="L28" s="6">
        <v>3</v>
      </c>
      <c r="M28" s="6">
        <v>49243</v>
      </c>
      <c r="N28" s="6">
        <v>3</v>
      </c>
      <c r="O28" s="6">
        <v>53064</v>
      </c>
      <c r="P28" s="41">
        <f t="shared" si="3"/>
        <v>-99.93381547755142</v>
      </c>
      <c r="Q28" s="41">
        <f t="shared" si="4"/>
        <v>-0.40132914558348887</v>
      </c>
      <c r="R28" s="12"/>
      <c r="S28" s="12"/>
      <c r="T28" s="12"/>
    </row>
    <row r="29" spans="1:20" ht="10.25" customHeight="1">
      <c r="A29" s="1" t="s">
        <v>28</v>
      </c>
      <c r="B29" s="4">
        <v>195.952</v>
      </c>
      <c r="C29" s="4">
        <v>26495.56766666667</v>
      </c>
      <c r="D29" s="5">
        <v>189</v>
      </c>
      <c r="E29" s="5">
        <v>155640</v>
      </c>
      <c r="F29" s="6">
        <v>85</v>
      </c>
      <c r="G29" s="6">
        <v>132119</v>
      </c>
      <c r="H29" s="6">
        <v>2030</v>
      </c>
      <c r="I29" s="6">
        <v>139672</v>
      </c>
      <c r="J29" s="6">
        <v>58</v>
      </c>
      <c r="K29" s="6">
        <v>139891</v>
      </c>
      <c r="L29" s="6">
        <v>75</v>
      </c>
      <c r="M29" s="6">
        <v>158252</v>
      </c>
      <c r="N29" s="6">
        <v>230</v>
      </c>
      <c r="O29" s="6">
        <v>251163</v>
      </c>
      <c r="P29" s="41">
        <f t="shared" si="3"/>
        <v>-38.250183718461656</v>
      </c>
      <c r="Q29" s="41">
        <f t="shared" si="4"/>
        <v>591.0665297062327</v>
      </c>
      <c r="R29" s="12"/>
      <c r="S29" s="12"/>
      <c r="T29" s="12"/>
    </row>
    <row r="30" spans="1:20" ht="10.25" customHeight="1">
      <c r="A30" s="23" t="s">
        <v>29</v>
      </c>
      <c r="B30" s="23"/>
      <c r="C30" s="23"/>
      <c r="D30" s="24"/>
      <c r="E30" s="2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12"/>
      <c r="S30" s="12"/>
      <c r="T30" s="12"/>
    </row>
    <row r="31" spans="1:20" ht="10.25" customHeight="1">
      <c r="A31" s="1" t="s">
        <v>30</v>
      </c>
      <c r="B31" s="4">
        <v>3312.9470000000001</v>
      </c>
      <c r="C31" s="4">
        <v>30709.295000000002</v>
      </c>
      <c r="D31" s="5">
        <v>8330</v>
      </c>
      <c r="E31" s="5">
        <v>57721</v>
      </c>
      <c r="F31" s="6">
        <v>6915</v>
      </c>
      <c r="G31" s="6">
        <v>19580</v>
      </c>
      <c r="H31" s="6">
        <v>9825</v>
      </c>
      <c r="I31" s="6">
        <v>21238</v>
      </c>
      <c r="J31" s="6">
        <v>8441</v>
      </c>
      <c r="K31" s="6">
        <v>35013</v>
      </c>
      <c r="L31" s="6">
        <v>6929</v>
      </c>
      <c r="M31" s="6">
        <v>49208</v>
      </c>
      <c r="N31" s="6">
        <v>8147</v>
      </c>
      <c r="O31" s="6">
        <v>92724</v>
      </c>
      <c r="P31" s="41">
        <f t="shared" ref="P31:P32" si="5">100/B31*AVERAGE(J31,L31,N31)-100</f>
        <v>136.61712668509335</v>
      </c>
      <c r="Q31" s="41">
        <f t="shared" ref="Q31:Q32" si="6">100/C31*AVERAGE(K31,M31,O31)-100</f>
        <v>92.064541588032739</v>
      </c>
      <c r="R31" s="12"/>
      <c r="S31" s="12"/>
      <c r="T31" s="12"/>
    </row>
    <row r="32" spans="1:20" ht="10.25" customHeight="1">
      <c r="A32" s="1" t="s">
        <v>31</v>
      </c>
      <c r="B32" s="4">
        <v>152572</v>
      </c>
      <c r="C32" s="4">
        <v>188008</v>
      </c>
      <c r="D32" s="6">
        <v>117677</v>
      </c>
      <c r="E32" s="6">
        <v>93351</v>
      </c>
      <c r="F32" s="6">
        <v>129861</v>
      </c>
      <c r="G32" s="6">
        <v>81666</v>
      </c>
      <c r="H32" s="6">
        <v>120385</v>
      </c>
      <c r="I32" s="6">
        <v>86379</v>
      </c>
      <c r="J32" s="6">
        <v>118813</v>
      </c>
      <c r="K32" s="6">
        <v>99038</v>
      </c>
      <c r="L32" s="6">
        <v>6549</v>
      </c>
      <c r="M32" s="6">
        <v>84752</v>
      </c>
      <c r="N32" s="6">
        <v>7682</v>
      </c>
      <c r="O32" s="6">
        <v>91117</v>
      </c>
      <c r="P32" s="41">
        <f t="shared" si="5"/>
        <v>-70.933067666413237</v>
      </c>
      <c r="Q32" s="41">
        <f t="shared" si="6"/>
        <v>-51.259698168872248</v>
      </c>
      <c r="R32" s="12"/>
      <c r="S32" s="12"/>
      <c r="T32" s="12"/>
    </row>
    <row r="33" spans="1:24" ht="10.25" customHeight="1">
      <c r="A33" s="23" t="s">
        <v>32</v>
      </c>
      <c r="B33" s="23"/>
      <c r="C33" s="23"/>
      <c r="D33" s="24"/>
      <c r="E33" s="2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12"/>
      <c r="S33" s="12"/>
      <c r="T33" s="12"/>
    </row>
    <row r="34" spans="1:24" ht="10.25" customHeight="1">
      <c r="A34" s="1" t="s">
        <v>32</v>
      </c>
      <c r="B34" s="4">
        <v>698.88533333333328</v>
      </c>
      <c r="C34" s="4">
        <v>105697.21233333331</v>
      </c>
      <c r="D34" s="5">
        <v>1068</v>
      </c>
      <c r="E34" s="5">
        <v>44966</v>
      </c>
      <c r="F34" s="6">
        <v>348</v>
      </c>
      <c r="G34" s="6">
        <v>40424</v>
      </c>
      <c r="H34" s="6">
        <v>603</v>
      </c>
      <c r="I34" s="6">
        <v>42181</v>
      </c>
      <c r="J34" s="6">
        <v>1012</v>
      </c>
      <c r="K34" s="6">
        <v>42029</v>
      </c>
      <c r="L34" s="6">
        <v>1339</v>
      </c>
      <c r="M34" s="6">
        <v>40040</v>
      </c>
      <c r="N34" s="6">
        <v>376</v>
      </c>
      <c r="O34" s="6">
        <v>35306</v>
      </c>
      <c r="P34" s="41">
        <f t="shared" ref="P34:P35" si="7">100/B34*AVERAGE(J34,L34,N34)-100</f>
        <v>30.064254698911043</v>
      </c>
      <c r="Q34" s="41">
        <f t="shared" ref="Q34:Q35" si="8">100/C34*AVERAGE(K34,M34,O34)-100</f>
        <v>-62.983886579134214</v>
      </c>
      <c r="R34" s="12"/>
      <c r="S34" s="12"/>
      <c r="T34" s="12"/>
    </row>
    <row r="35" spans="1:24" ht="10.25" customHeight="1">
      <c r="A35" s="9" t="s">
        <v>33</v>
      </c>
      <c r="B35" s="4">
        <v>7326.9426666666659</v>
      </c>
      <c r="C35" s="4">
        <v>95761.694000000003</v>
      </c>
      <c r="D35" s="5">
        <v>1602</v>
      </c>
      <c r="E35" s="5">
        <v>129236</v>
      </c>
      <c r="F35" s="6">
        <v>3457</v>
      </c>
      <c r="G35" s="6">
        <v>128231</v>
      </c>
      <c r="H35" s="6">
        <v>3252</v>
      </c>
      <c r="I35" s="6">
        <v>133205</v>
      </c>
      <c r="J35" s="6">
        <v>2310</v>
      </c>
      <c r="K35" s="6">
        <v>133784</v>
      </c>
      <c r="L35" s="6">
        <v>1863</v>
      </c>
      <c r="M35" s="6">
        <v>130560</v>
      </c>
      <c r="N35" s="6">
        <v>1768</v>
      </c>
      <c r="O35" s="6">
        <v>133322</v>
      </c>
      <c r="P35" s="41">
        <f t="shared" si="7"/>
        <v>-72.971900785539106</v>
      </c>
      <c r="Q35" s="41">
        <f t="shared" si="8"/>
        <v>38.422084861336458</v>
      </c>
      <c r="R35" s="12"/>
      <c r="S35" s="12"/>
      <c r="T35" s="12"/>
    </row>
    <row r="36" spans="1:24" ht="10.25" customHeight="1">
      <c r="A36" s="23" t="s">
        <v>34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5"/>
      <c r="S36" s="12"/>
      <c r="T36" s="12"/>
    </row>
    <row r="37" spans="1:24" ht="10.25" customHeight="1">
      <c r="A37" s="15" t="s">
        <v>35</v>
      </c>
      <c r="B37" s="4">
        <v>1351.5915</v>
      </c>
      <c r="C37" s="4">
        <v>8590.8389999999999</v>
      </c>
      <c r="D37" s="6">
        <v>445</v>
      </c>
      <c r="E37" s="6">
        <v>11919</v>
      </c>
      <c r="F37" s="6">
        <v>594</v>
      </c>
      <c r="G37" s="6">
        <v>26621</v>
      </c>
      <c r="H37" s="6">
        <v>2376.8020000000001</v>
      </c>
      <c r="I37" s="6">
        <v>6752.99</v>
      </c>
      <c r="J37" s="6">
        <v>891.66099999999994</v>
      </c>
      <c r="K37" s="6">
        <v>14016.842000000001</v>
      </c>
      <c r="L37" s="6">
        <v>692</v>
      </c>
      <c r="M37" s="6">
        <v>9160.1290000000008</v>
      </c>
      <c r="N37" s="6">
        <v>1066.058</v>
      </c>
      <c r="O37" s="6">
        <v>8594.7810000000009</v>
      </c>
      <c r="P37" s="41">
        <f>100/B37*AVERAGE(H37,J37,L37,N37)-100</f>
        <v>-7.0258839301667564</v>
      </c>
      <c r="Q37" s="41">
        <f>100/C37*AVERAGE(I37,K37,M37,O37)-100</f>
        <v>12.109952240986033</v>
      </c>
      <c r="S37" s="12"/>
      <c r="T37" s="12"/>
      <c r="W37" s="12"/>
      <c r="X37" s="13"/>
    </row>
    <row r="38" spans="1:24" ht="10.25" customHeight="1">
      <c r="A38" s="15" t="s">
        <v>36</v>
      </c>
      <c r="B38" s="4">
        <v>125.22225</v>
      </c>
      <c r="C38" s="4">
        <v>8785.8649999999998</v>
      </c>
      <c r="D38" s="6">
        <v>18</v>
      </c>
      <c r="E38" s="6">
        <v>9888</v>
      </c>
      <c r="F38" s="6">
        <v>50</v>
      </c>
      <c r="G38" s="6">
        <v>12829</v>
      </c>
      <c r="H38" s="6">
        <v>373.93</v>
      </c>
      <c r="I38" s="6">
        <v>7249.7669999999998</v>
      </c>
      <c r="J38" s="6">
        <v>133.589</v>
      </c>
      <c r="K38" s="6">
        <v>6774.3950000000004</v>
      </c>
      <c r="L38" s="6">
        <v>16.331</v>
      </c>
      <c r="M38" s="6">
        <v>8484.8250000000007</v>
      </c>
      <c r="N38" s="6">
        <v>14.071</v>
      </c>
      <c r="O38" s="6">
        <v>9321.6630000000005</v>
      </c>
      <c r="P38" s="41">
        <f t="shared" ref="P38:P41" si="9">100/B38*AVERAGE(H38,J38,L38,N38)-100</f>
        <v>7.3932547929780981</v>
      </c>
      <c r="Q38" s="41">
        <f t="shared" ref="Q38:Q41" si="10">100/C38*AVERAGE(I38,K38,M38,O38)-100</f>
        <v>-9.4265334147519866</v>
      </c>
      <c r="S38" s="12"/>
      <c r="T38" s="12"/>
      <c r="W38" s="12"/>
      <c r="X38" s="13"/>
    </row>
    <row r="39" spans="1:24" ht="10.25" customHeight="1">
      <c r="A39" s="15" t="s">
        <v>37</v>
      </c>
      <c r="B39" s="4">
        <v>30.707000000000001</v>
      </c>
      <c r="C39" s="4">
        <v>9154.375</v>
      </c>
      <c r="D39" s="6">
        <v>8</v>
      </c>
      <c r="E39" s="6">
        <v>11934</v>
      </c>
      <c r="F39" s="6">
        <v>76</v>
      </c>
      <c r="G39" s="6">
        <v>7757</v>
      </c>
      <c r="H39" s="6">
        <v>36.462000000000003</v>
      </c>
      <c r="I39" s="6">
        <v>8081.1239999999998</v>
      </c>
      <c r="J39" s="6">
        <v>18.940999999999999</v>
      </c>
      <c r="K39" s="6">
        <v>7980.4970000000003</v>
      </c>
      <c r="L39" s="6">
        <v>40.847000000000001</v>
      </c>
      <c r="M39" s="6">
        <v>10371.395</v>
      </c>
      <c r="N39" s="6">
        <v>19.698</v>
      </c>
      <c r="O39" s="6">
        <v>6484.134</v>
      </c>
      <c r="P39" s="41">
        <f t="shared" si="9"/>
        <v>-5.6013286872699979</v>
      </c>
      <c r="Q39" s="41">
        <f t="shared" si="10"/>
        <v>-10.105414077968177</v>
      </c>
      <c r="S39" s="12"/>
      <c r="T39" s="12"/>
      <c r="W39" s="12"/>
      <c r="X39" s="13"/>
    </row>
    <row r="40" spans="1:24" ht="10.25" customHeight="1">
      <c r="A40" s="15" t="s">
        <v>38</v>
      </c>
      <c r="B40" s="4">
        <v>6.9785000000000004</v>
      </c>
      <c r="C40" s="4">
        <v>3373.04025</v>
      </c>
      <c r="D40" s="6">
        <v>14</v>
      </c>
      <c r="E40" s="6">
        <v>3755</v>
      </c>
      <c r="F40" s="6">
        <v>96</v>
      </c>
      <c r="G40" s="6">
        <v>2321</v>
      </c>
      <c r="H40" s="6">
        <v>24.306000000000001</v>
      </c>
      <c r="I40" s="6">
        <v>2959.8629999999998</v>
      </c>
      <c r="J40" s="6">
        <v>9.2550000000000008</v>
      </c>
      <c r="K40" s="6">
        <v>2667.9409999999998</v>
      </c>
      <c r="L40" s="6">
        <v>10.282</v>
      </c>
      <c r="M40" s="6">
        <v>3693.098</v>
      </c>
      <c r="N40" s="6">
        <v>7.016</v>
      </c>
      <c r="O40" s="6">
        <v>2992.14</v>
      </c>
      <c r="P40" s="41">
        <f t="shared" si="9"/>
        <v>82.198896611019563</v>
      </c>
      <c r="Q40" s="41">
        <f t="shared" si="10"/>
        <v>-8.7392894288765177</v>
      </c>
      <c r="S40" s="12"/>
      <c r="T40" s="12"/>
      <c r="W40" s="12"/>
      <c r="X40" s="13"/>
    </row>
    <row r="41" spans="1:24" ht="10.25" customHeight="1">
      <c r="A41" s="15" t="s">
        <v>39</v>
      </c>
      <c r="B41" s="4">
        <v>15.191749999999999</v>
      </c>
      <c r="C41" s="4">
        <v>5249.3519999999999</v>
      </c>
      <c r="D41" s="6">
        <v>51</v>
      </c>
      <c r="E41" s="6">
        <v>7859</v>
      </c>
      <c r="F41" s="6">
        <v>24</v>
      </c>
      <c r="G41" s="6">
        <v>5085</v>
      </c>
      <c r="H41" s="6">
        <v>28.465</v>
      </c>
      <c r="I41" s="6">
        <v>6134.4160000000002</v>
      </c>
      <c r="J41" s="6">
        <v>67.254999999999995</v>
      </c>
      <c r="K41" s="6">
        <v>5740.8509999999997</v>
      </c>
      <c r="L41" s="6">
        <v>50.378</v>
      </c>
      <c r="M41" s="6">
        <v>7114.9160000000002</v>
      </c>
      <c r="N41" s="6">
        <v>59.81</v>
      </c>
      <c r="O41" s="6">
        <v>7043.7259999999997</v>
      </c>
      <c r="P41" s="41">
        <f t="shared" si="9"/>
        <v>238.84838810538616</v>
      </c>
      <c r="Q41" s="41">
        <f t="shared" si="10"/>
        <v>23.986298689819236</v>
      </c>
      <c r="S41" s="12"/>
      <c r="T41" s="12"/>
      <c r="W41" s="12"/>
      <c r="X41" s="13"/>
    </row>
    <row r="42" spans="1:24" ht="10.25" customHeight="1">
      <c r="A42" s="1" t="s">
        <v>40</v>
      </c>
      <c r="B42" s="4">
        <v>23.251333333333335</v>
      </c>
      <c r="C42" s="4">
        <v>11424.004666666666</v>
      </c>
      <c r="D42" s="6">
        <v>28</v>
      </c>
      <c r="E42" s="6">
        <v>14455</v>
      </c>
      <c r="F42" s="6">
        <v>25</v>
      </c>
      <c r="G42" s="6">
        <v>12673</v>
      </c>
      <c r="H42" s="6">
        <v>13.398</v>
      </c>
      <c r="I42" s="6">
        <v>14087.695</v>
      </c>
      <c r="J42" s="6">
        <v>20.757000000000001</v>
      </c>
      <c r="K42" s="6">
        <v>14281.71</v>
      </c>
      <c r="L42" s="6">
        <v>10.984999999999999</v>
      </c>
      <c r="M42" s="6">
        <v>14685.584999999999</v>
      </c>
      <c r="N42" s="6">
        <v>1.6240000000000001</v>
      </c>
      <c r="O42" s="6">
        <v>14187.23</v>
      </c>
      <c r="P42" s="41">
        <f t="shared" ref="P42:P45" si="11">100/B42*AVERAGE(J42,L42,N42)-100</f>
        <v>-52.166184018120831</v>
      </c>
      <c r="Q42" s="41">
        <f t="shared" ref="Q42:Q45" si="12">100/C42*AVERAGE(K42,M42,O42)-100</f>
        <v>25.917680239042866</v>
      </c>
      <c r="S42" s="12"/>
      <c r="T42" s="12"/>
      <c r="W42" s="12"/>
      <c r="X42" s="13"/>
    </row>
    <row r="43" spans="1:24" ht="10.25" customHeight="1">
      <c r="A43" s="1" t="s">
        <v>41</v>
      </c>
      <c r="B43" s="4">
        <v>59.997000000000007</v>
      </c>
      <c r="C43" s="4">
        <v>38447.480333333333</v>
      </c>
      <c r="D43" s="6">
        <v>73</v>
      </c>
      <c r="E43" s="6">
        <v>34000</v>
      </c>
      <c r="F43" s="6">
        <v>120</v>
      </c>
      <c r="G43" s="6">
        <v>30014</v>
      </c>
      <c r="H43" s="6">
        <v>63.860999999999997</v>
      </c>
      <c r="I43" s="6">
        <v>27775.838</v>
      </c>
      <c r="J43" s="6">
        <v>28.52</v>
      </c>
      <c r="K43" s="6">
        <v>31266.329000000002</v>
      </c>
      <c r="L43" s="6">
        <v>56.801000000000002</v>
      </c>
      <c r="M43" s="6">
        <v>31040.681</v>
      </c>
      <c r="N43" s="6">
        <v>104.197</v>
      </c>
      <c r="O43" s="6">
        <v>29449.297999999999</v>
      </c>
      <c r="P43" s="41">
        <f t="shared" si="11"/>
        <v>5.2930424298992591</v>
      </c>
      <c r="Q43" s="41">
        <f t="shared" si="12"/>
        <v>-20.448789530993182</v>
      </c>
      <c r="S43" s="12"/>
      <c r="T43" s="12"/>
      <c r="W43" s="12"/>
      <c r="X43" s="13"/>
    </row>
    <row r="44" spans="1:24" ht="10.25" customHeight="1">
      <c r="A44" s="1" t="s">
        <v>42</v>
      </c>
      <c r="B44" s="4">
        <v>106.63533333333334</v>
      </c>
      <c r="C44" s="4">
        <v>124102</v>
      </c>
      <c r="D44" s="6">
        <v>158</v>
      </c>
      <c r="E44" s="6">
        <v>143965</v>
      </c>
      <c r="F44" s="6">
        <v>314</v>
      </c>
      <c r="G44" s="6">
        <v>143242</v>
      </c>
      <c r="H44" s="6">
        <v>428.37799999999999</v>
      </c>
      <c r="I44" s="6">
        <v>144136.37299999999</v>
      </c>
      <c r="J44" s="6">
        <v>247.29499999999999</v>
      </c>
      <c r="K44" s="6">
        <v>157882.54500000001</v>
      </c>
      <c r="L44" s="6">
        <v>259.99900000000002</v>
      </c>
      <c r="M44" s="6">
        <v>152688.93599999999</v>
      </c>
      <c r="N44" s="6">
        <v>308.82499999999999</v>
      </c>
      <c r="O44" s="6">
        <v>149181.33499999999</v>
      </c>
      <c r="P44" s="41">
        <f t="shared" si="11"/>
        <v>155.11212668721433</v>
      </c>
      <c r="Q44" s="41">
        <f t="shared" si="12"/>
        <v>23.487887920151692</v>
      </c>
      <c r="S44" s="12"/>
      <c r="T44" s="12"/>
      <c r="W44" s="12"/>
      <c r="X44" s="13"/>
    </row>
    <row r="45" spans="1:24" ht="10.25" customHeight="1">
      <c r="A45" s="1" t="s">
        <v>43</v>
      </c>
      <c r="B45" s="4">
        <v>2.556</v>
      </c>
      <c r="C45" s="4">
        <v>73362.818333333344</v>
      </c>
      <c r="D45" s="6">
        <v>37</v>
      </c>
      <c r="E45" s="6">
        <v>93842</v>
      </c>
      <c r="F45" s="6">
        <v>21</v>
      </c>
      <c r="G45" s="6">
        <v>96509</v>
      </c>
      <c r="H45" s="6">
        <v>43.308</v>
      </c>
      <c r="I45" s="6">
        <v>96702.118000000002</v>
      </c>
      <c r="J45" s="6">
        <v>48.920999999999999</v>
      </c>
      <c r="K45" s="6">
        <v>102043.245</v>
      </c>
      <c r="L45" s="6">
        <v>3.907</v>
      </c>
      <c r="M45" s="6">
        <v>102251.929</v>
      </c>
      <c r="N45" s="6">
        <v>58.914000000000001</v>
      </c>
      <c r="O45" s="6">
        <v>100231.124</v>
      </c>
      <c r="P45" s="41">
        <f t="shared" si="11"/>
        <v>1357.2509128847157</v>
      </c>
      <c r="Q45" s="41">
        <f t="shared" si="12"/>
        <v>38.365412215738417</v>
      </c>
      <c r="S45" s="12"/>
      <c r="T45" s="12"/>
      <c r="W45" s="12"/>
      <c r="X45" s="13"/>
    </row>
    <row r="46" spans="1:24" ht="10.25" customHeight="1">
      <c r="A46" s="23" t="s">
        <v>44</v>
      </c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25"/>
      <c r="S46" s="12"/>
      <c r="T46" s="12"/>
    </row>
    <row r="47" spans="1:24" ht="10.25" customHeight="1">
      <c r="A47" s="1" t="s">
        <v>45</v>
      </c>
      <c r="B47" s="4">
        <v>26.333333333333332</v>
      </c>
      <c r="C47" s="4">
        <v>6739</v>
      </c>
      <c r="D47" s="5">
        <v>19</v>
      </c>
      <c r="E47" s="5">
        <v>3589.1289999999999</v>
      </c>
      <c r="F47" s="5">
        <v>169.4</v>
      </c>
      <c r="G47" s="5">
        <v>1904.703</v>
      </c>
      <c r="H47" s="37">
        <v>422.86900000000003</v>
      </c>
      <c r="I47" s="37">
        <v>2302.8090000000002</v>
      </c>
      <c r="J47" s="37">
        <v>710.423</v>
      </c>
      <c r="K47" s="37">
        <v>3288.5540000000001</v>
      </c>
      <c r="L47" s="37">
        <v>9.8000000000000004E-2</v>
      </c>
      <c r="M47" s="37">
        <v>2938.116</v>
      </c>
      <c r="N47" s="37">
        <v>87.277000000000001</v>
      </c>
      <c r="O47" s="37">
        <v>4628.4470000000001</v>
      </c>
      <c r="P47" s="41">
        <f t="shared" ref="P47:P48" si="13">100/B47*AVERAGE(J47,L47,N47)-100</f>
        <v>909.87088607594933</v>
      </c>
      <c r="Q47" s="41">
        <f t="shared" ref="Q47:Q53" si="14">100/C47*AVERAGE(K47,M47,O47)-100</f>
        <v>-46.306984221199983</v>
      </c>
      <c r="S47" s="12"/>
      <c r="T47" s="12"/>
    </row>
    <row r="48" spans="1:24" ht="10.25" customHeight="1">
      <c r="A48" s="1" t="s">
        <v>46</v>
      </c>
      <c r="B48" s="7">
        <v>50.666666666666664</v>
      </c>
      <c r="C48" s="7">
        <v>6432</v>
      </c>
      <c r="D48" s="5">
        <v>7</v>
      </c>
      <c r="E48" s="5">
        <v>3145.0839999999998</v>
      </c>
      <c r="F48" s="5">
        <v>48.2</v>
      </c>
      <c r="G48" s="5">
        <v>4741.3890000000001</v>
      </c>
      <c r="H48" s="37">
        <v>73.988</v>
      </c>
      <c r="I48" s="37">
        <v>6244.152</v>
      </c>
      <c r="J48" s="37">
        <v>80.423999999999992</v>
      </c>
      <c r="K48" s="37">
        <v>6304.0460000000003</v>
      </c>
      <c r="L48" s="37">
        <v>21.111000000000001</v>
      </c>
      <c r="M48" s="37">
        <v>5564.6469999999999</v>
      </c>
      <c r="N48" s="37">
        <v>68.072000000000003</v>
      </c>
      <c r="O48" s="37">
        <v>11691.611000000001</v>
      </c>
      <c r="P48" s="41">
        <f t="shared" si="13"/>
        <v>11.583552631578954</v>
      </c>
      <c r="Q48" s="41">
        <f t="shared" si="14"/>
        <v>22.099419568822569</v>
      </c>
      <c r="S48" s="12"/>
      <c r="T48" s="12"/>
    </row>
    <row r="49" spans="1:20" ht="10.25" customHeight="1">
      <c r="A49" s="1" t="s">
        <v>47</v>
      </c>
      <c r="B49" s="7">
        <v>0</v>
      </c>
      <c r="C49" s="7">
        <v>286.66666666666669</v>
      </c>
      <c r="D49" s="5">
        <v>0</v>
      </c>
      <c r="E49" s="5">
        <v>7</v>
      </c>
      <c r="F49" s="5">
        <v>0</v>
      </c>
      <c r="G49" s="5">
        <v>2.1880000000000002</v>
      </c>
      <c r="H49" s="37">
        <v>0</v>
      </c>
      <c r="I49" s="37">
        <v>1.403</v>
      </c>
      <c r="J49" s="37">
        <v>0</v>
      </c>
      <c r="K49" s="37">
        <v>38.889000000000003</v>
      </c>
      <c r="L49" s="37">
        <v>0</v>
      </c>
      <c r="M49" s="37">
        <v>10.967000000000001</v>
      </c>
      <c r="N49" s="37">
        <v>2.1999999999999999E-2</v>
      </c>
      <c r="O49" s="37">
        <v>47.095999999999997</v>
      </c>
      <c r="P49" s="39" t="s">
        <v>65</v>
      </c>
      <c r="Q49" s="41">
        <f t="shared" si="14"/>
        <v>-88.726511627906973</v>
      </c>
      <c r="S49" s="12"/>
      <c r="T49" s="12"/>
    </row>
    <row r="50" spans="1:20" ht="10.25" customHeight="1">
      <c r="A50" s="1" t="s">
        <v>48</v>
      </c>
      <c r="B50" s="7">
        <v>24.666666666666668</v>
      </c>
      <c r="C50" s="7">
        <v>42449</v>
      </c>
      <c r="D50" s="5">
        <v>25</v>
      </c>
      <c r="E50" s="5">
        <v>37245</v>
      </c>
      <c r="F50" s="5">
        <v>16.3</v>
      </c>
      <c r="G50" s="5">
        <v>37036.800000000003</v>
      </c>
      <c r="H50" s="37">
        <v>151</v>
      </c>
      <c r="I50" s="37">
        <v>36812.222000000002</v>
      </c>
      <c r="J50" s="37">
        <v>94.231999999999999</v>
      </c>
      <c r="K50" s="37">
        <v>41793.048000000003</v>
      </c>
      <c r="L50" s="37">
        <v>51.64</v>
      </c>
      <c r="M50" s="37">
        <v>43128.917000000001</v>
      </c>
      <c r="N50" s="37">
        <v>6.2290000000000001</v>
      </c>
      <c r="O50" s="37">
        <v>40467.853000000003</v>
      </c>
      <c r="P50" s="41">
        <f t="shared" ref="P50:P53" si="15">100/B50*AVERAGE(J50,L50,N50)-100</f>
        <v>105.54189189189188</v>
      </c>
      <c r="Q50" s="41">
        <f t="shared" si="14"/>
        <v>-1.5368889726495354</v>
      </c>
      <c r="S50" s="12"/>
      <c r="T50" s="12"/>
    </row>
    <row r="51" spans="1:20" ht="20" customHeight="1">
      <c r="A51" s="9" t="s">
        <v>49</v>
      </c>
      <c r="B51" s="7">
        <v>3.3333333333333335</v>
      </c>
      <c r="C51" s="7">
        <v>2537.3333333333335</v>
      </c>
      <c r="D51" s="5">
        <v>37</v>
      </c>
      <c r="E51" s="5">
        <v>3275.652</v>
      </c>
      <c r="F51" s="5">
        <v>28.9</v>
      </c>
      <c r="G51" s="5">
        <v>3461.3209999999999</v>
      </c>
      <c r="H51" s="37">
        <v>1.4750000000000001</v>
      </c>
      <c r="I51" s="37">
        <v>3356.1509999999998</v>
      </c>
      <c r="J51" s="37">
        <v>7.3500000000000005</v>
      </c>
      <c r="K51" s="37">
        <v>3520.018</v>
      </c>
      <c r="L51" s="37">
        <v>4.6150000000000002</v>
      </c>
      <c r="M51" s="37">
        <v>4707.3530000000001</v>
      </c>
      <c r="N51" s="37">
        <v>20.161999999999999</v>
      </c>
      <c r="O51" s="37">
        <v>3911.9169999999999</v>
      </c>
      <c r="P51" s="41">
        <f t="shared" si="15"/>
        <v>221.26999999999992</v>
      </c>
      <c r="Q51" s="41">
        <f t="shared" si="14"/>
        <v>59.475669994745118</v>
      </c>
      <c r="S51" s="12"/>
      <c r="T51" s="12"/>
    </row>
    <row r="52" spans="1:20" ht="10.25" customHeight="1">
      <c r="A52" s="1" t="s">
        <v>50</v>
      </c>
      <c r="B52" s="5">
        <v>1</v>
      </c>
      <c r="C52" s="5">
        <v>9067.3333333333339</v>
      </c>
      <c r="D52" s="5">
        <v>1</v>
      </c>
      <c r="E52" s="5">
        <v>8272.69</v>
      </c>
      <c r="F52" s="5">
        <v>21.6</v>
      </c>
      <c r="G52" s="5">
        <v>8117.6130000000003</v>
      </c>
      <c r="H52" s="37">
        <v>8.8999999999999996E-2</v>
      </c>
      <c r="I52" s="37">
        <v>8766.1890000000003</v>
      </c>
      <c r="J52" s="37">
        <v>1.9129999999999998</v>
      </c>
      <c r="K52" s="37">
        <v>8878.84</v>
      </c>
      <c r="L52" s="37">
        <v>3.4729999999999999</v>
      </c>
      <c r="M52" s="37">
        <v>10146.459000000001</v>
      </c>
      <c r="N52" s="37">
        <v>0.64900000000000002</v>
      </c>
      <c r="O52" s="37">
        <v>9808.9740000000002</v>
      </c>
      <c r="P52" s="41">
        <f t="shared" si="15"/>
        <v>101.16666666666663</v>
      </c>
      <c r="Q52" s="41">
        <f t="shared" si="14"/>
        <v>6.0005624586427615</v>
      </c>
      <c r="S52" s="12"/>
      <c r="T52" s="12"/>
    </row>
    <row r="53" spans="1:20" ht="10.25" customHeight="1">
      <c r="A53" s="9" t="s">
        <v>51</v>
      </c>
      <c r="B53" s="5">
        <v>20.666666666666668</v>
      </c>
      <c r="C53" s="5">
        <v>17045.666666666668</v>
      </c>
      <c r="D53" s="5">
        <v>11</v>
      </c>
      <c r="E53" s="5">
        <v>20056.331999999999</v>
      </c>
      <c r="F53" s="5">
        <v>11.3</v>
      </c>
      <c r="G53" s="5">
        <v>19546.491999999998</v>
      </c>
      <c r="H53" s="37">
        <v>3.4</v>
      </c>
      <c r="I53" s="37">
        <v>21018.276000000002</v>
      </c>
      <c r="J53" s="37">
        <v>2.3450000000000002</v>
      </c>
      <c r="K53" s="37">
        <v>21430.955999999998</v>
      </c>
      <c r="L53" s="37">
        <v>5.5720000000000001</v>
      </c>
      <c r="M53" s="37">
        <v>21855.192999999999</v>
      </c>
      <c r="N53" s="37">
        <v>20.207999999999998</v>
      </c>
      <c r="O53" s="37">
        <v>21717.258999999998</v>
      </c>
      <c r="P53" s="41">
        <f t="shared" si="15"/>
        <v>-54.637096774193544</v>
      </c>
      <c r="Q53" s="41">
        <f t="shared" si="14"/>
        <v>27.116193754033262</v>
      </c>
      <c r="S53" s="12"/>
      <c r="T53" s="12"/>
    </row>
    <row r="54" spans="1:20" ht="10.25" customHeight="1">
      <c r="A54" s="23" t="s">
        <v>52</v>
      </c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/>
      <c r="Q54" s="25"/>
      <c r="S54" s="12"/>
      <c r="T54" s="12"/>
    </row>
    <row r="55" spans="1:20" ht="10.25" customHeight="1">
      <c r="A55" s="1" t="s">
        <v>53</v>
      </c>
      <c r="B55" s="5">
        <v>6585</v>
      </c>
      <c r="C55" s="5">
        <v>1417802</v>
      </c>
      <c r="D55" s="11">
        <v>8186</v>
      </c>
      <c r="E55" s="11">
        <v>1228347</v>
      </c>
      <c r="F55" s="11">
        <v>7315</v>
      </c>
      <c r="G55" s="11">
        <v>1159138</v>
      </c>
      <c r="H55" s="11">
        <v>7537</v>
      </c>
      <c r="I55" s="11">
        <v>1156915</v>
      </c>
      <c r="J55" s="11">
        <v>7318</v>
      </c>
      <c r="K55" s="11">
        <v>1199550</v>
      </c>
      <c r="L55" s="11">
        <v>7391</v>
      </c>
      <c r="M55" s="11">
        <v>1216901</v>
      </c>
      <c r="N55" s="11">
        <v>7292</v>
      </c>
      <c r="O55" s="11">
        <v>1110531</v>
      </c>
      <c r="P55" s="41">
        <f>100/B55*AVERAGE(J55,L55,N55)-100</f>
        <v>11.369273601619852</v>
      </c>
      <c r="Q55" s="41">
        <f>100/C55*AVERAGE(K55,M55,O55)-100</f>
        <v>-17.07864238683068</v>
      </c>
      <c r="T55" s="12"/>
    </row>
    <row r="56" spans="1:20" ht="10.25" customHeight="1">
      <c r="A56" s="32" t="s">
        <v>54</v>
      </c>
      <c r="B56" s="10">
        <v>5996.666666666667</v>
      </c>
      <c r="C56" s="10">
        <v>214349</v>
      </c>
      <c r="D56" s="28">
        <v>4571</v>
      </c>
      <c r="E56" s="28">
        <v>367810</v>
      </c>
      <c r="F56" s="33">
        <v>3527</v>
      </c>
      <c r="G56" s="33">
        <v>393886</v>
      </c>
      <c r="H56" s="33">
        <v>4301</v>
      </c>
      <c r="I56" s="33">
        <v>397588</v>
      </c>
      <c r="J56" s="28">
        <v>4721</v>
      </c>
      <c r="K56" s="28">
        <v>392644</v>
      </c>
      <c r="L56" s="28">
        <v>4719</v>
      </c>
      <c r="M56" s="28">
        <v>415061</v>
      </c>
      <c r="N56" s="28">
        <v>3992</v>
      </c>
      <c r="O56" s="28">
        <v>407862</v>
      </c>
      <c r="P56" s="42">
        <f>100/B56*AVERAGE(J56,L56,N56)-100</f>
        <v>-25.336297943301844</v>
      </c>
      <c r="Q56" s="42">
        <f>100/C56*AVERAGE(K56,M56,O56)-100</f>
        <v>89.032372439339582</v>
      </c>
      <c r="T56" s="12"/>
    </row>
    <row r="57" spans="1:20" ht="10.25" customHeight="1">
      <c r="A57" s="3" t="s">
        <v>66</v>
      </c>
      <c r="B57" s="5"/>
      <c r="C57" s="5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0" ht="10.25" customHeight="1">
      <c r="A58" s="14" t="s">
        <v>55</v>
      </c>
      <c r="B58" s="3"/>
      <c r="C58" s="3"/>
    </row>
    <row r="59" spans="1:20" ht="10.25" customHeight="1">
      <c r="A59" s="8" t="s">
        <v>69</v>
      </c>
      <c r="B59" s="3"/>
      <c r="C59" s="3"/>
    </row>
    <row r="60" spans="1:20" ht="10.25" customHeight="1">
      <c r="A60" s="8" t="s">
        <v>67</v>
      </c>
      <c r="B60" s="3"/>
      <c r="C60" s="3"/>
    </row>
    <row r="61" spans="1:20" ht="10.25" customHeight="1">
      <c r="A61" s="8" t="s">
        <v>56</v>
      </c>
      <c r="B61" s="3"/>
      <c r="C61" s="3"/>
    </row>
    <row r="62" spans="1:20" ht="10.25" customHeight="1">
      <c r="A62" s="8" t="s">
        <v>57</v>
      </c>
      <c r="B62" s="3"/>
      <c r="C62" s="3"/>
    </row>
    <row r="63" spans="1:20" ht="10.25" customHeight="1">
      <c r="A63" s="3" t="s">
        <v>58</v>
      </c>
    </row>
    <row r="64" spans="1:20" ht="10.25" customHeight="1">
      <c r="A64" s="3" t="s">
        <v>59</v>
      </c>
      <c r="B64" s="3"/>
      <c r="C64" s="3"/>
    </row>
    <row r="65" spans="1:17" ht="20" customHeight="1">
      <c r="A65" s="3" t="s">
        <v>68</v>
      </c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0.25" customHeight="1">
      <c r="A66" s="3" t="s">
        <v>70</v>
      </c>
      <c r="B66" s="3"/>
      <c r="C66" s="3"/>
    </row>
    <row r="67" spans="1:17" ht="10.25" customHeight="1">
      <c r="A67" s="3" t="s">
        <v>60</v>
      </c>
      <c r="B67" s="3"/>
      <c r="C67" s="3"/>
    </row>
    <row r="68" spans="1:17" ht="10.25" customHeight="1">
      <c r="A68" s="3"/>
      <c r="B68" s="3"/>
      <c r="C68" s="3"/>
    </row>
    <row r="69" spans="1:17" ht="10.25" customHeight="1">
      <c r="A69" s="3"/>
    </row>
  </sheetData>
  <mergeCells count="19">
    <mergeCell ref="J4:K4"/>
    <mergeCell ref="L4:M4"/>
    <mergeCell ref="N4:O4"/>
    <mergeCell ref="A65:Q65"/>
    <mergeCell ref="P2:Q2"/>
    <mergeCell ref="P3:Q3"/>
    <mergeCell ref="P4:Q4"/>
    <mergeCell ref="D4:E4"/>
    <mergeCell ref="B3:C3"/>
    <mergeCell ref="B4:C4"/>
    <mergeCell ref="B2:C2"/>
    <mergeCell ref="F2:G2"/>
    <mergeCell ref="F4:G4"/>
    <mergeCell ref="H2:I2"/>
    <mergeCell ref="H4:I4"/>
    <mergeCell ref="D2:E2"/>
    <mergeCell ref="J2:K2"/>
    <mergeCell ref="N2:O2"/>
    <mergeCell ref="L2:M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9_Aussenhandel_i"/>
    <f:field ref="objsubject" par="" edit="true" text=""/>
    <f:field ref="objcreatedby" par="" text="Bühlmann, Monique, BLW"/>
    <f:field ref="objcreatedat" par="" text="23.12.2018 11:46:59"/>
    <f:field ref="objchangedby" par="" text="Rossi, Alessandro, BLW"/>
    <f:field ref="objmodifiedat" par="" text="11.10.2019 08:21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9_Aussenhandel_i"/>
    <f:field ref="CHPRECONFIG_1_1001_Objektname" par="" edit="true" text="AB19_Markt_Anhang_Tabellen_3_12_Tab9_Aussenhandel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27DF9212-C49F-4531-8359-8B4E14C28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13131-2248-4751-9B43-7E7DCA4976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656C7B-21FB-4219-AB27-A0C6D916284A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Tab9</vt:lpstr>
      <vt:lpstr>'Tab9'!Druckbereich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2018-10-20T06:53:08Z</cp:lastPrinted>
  <dcterms:created xsi:type="dcterms:W3CDTF">2000-03-03T11:41:03Z</dcterms:created>
  <dcterms:modified xsi:type="dcterms:W3CDTF">2023-10-24T07:07:45Z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*COO.2101.101.4.1381258*</vt:lpwstr>
  </property>
  <property fmtid="{D5CDD505-2E9C-101B-9397-08002B2CF9AE}" pid="21" name="FSC#COOELAK@1.1001:RefBarCode">
    <vt:lpwstr>*COO.2101.101.4.1381236*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AB19_Markt_Anhang_Tabellen_3_12_Tab9_Aussenhandel_i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2019-10-11T08:19:51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